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7660" windowHeight="13170" activeTab="0"/>
  </bookViews>
  <sheets>
    <sheet name="Sheet1" sheetId="1" r:id="rId1"/>
    <sheet name="Sheet2" sheetId="2" r:id="rId2"/>
    <sheet name="Sheet3" sheetId="3" r:id="rId3"/>
  </sheets>
  <definedNames>
    <definedName name="ant_andeler">'Sheet1'!$G$1</definedName>
    <definedName name="pr_mnd">'Sheet1'!$G$2</definedName>
    <definedName name="total_m2">'Sheet1'!$G$3</definedName>
  </definedNames>
  <calcPr fullCalcOnLoad="1"/>
</workbook>
</file>

<file path=xl/sharedStrings.xml><?xml version="1.0" encoding="utf-8"?>
<sst xmlns="http://schemas.openxmlformats.org/spreadsheetml/2006/main" count="49" uniqueCount="35">
  <si>
    <t>Leilighetsbygg med 14 leiligheter og 1 hybel - Osebakken Videregående</t>
  </si>
  <si>
    <t>(korrigert 2010-11-17 etter e-post fra Christian Rustad - Alfa)</t>
  </si>
  <si>
    <t>(korrigert 2010-11-12 etter møte med Christian Rustad - Alfa)</t>
  </si>
  <si>
    <t>Budsjett driftskostander</t>
  </si>
  <si>
    <t>Pr. andel</t>
  </si>
  <si>
    <t>hele året</t>
  </si>
  <si>
    <t>pr. mnd.</t>
  </si>
  <si>
    <t>Fordeling</t>
  </si>
  <si>
    <t>Total</t>
  </si>
  <si>
    <t>budsjett</t>
  </si>
  <si>
    <t>sameiet</t>
  </si>
  <si>
    <t>Etg.</t>
  </si>
  <si>
    <t>Snr</t>
  </si>
  <si>
    <t>BRA</t>
  </si>
  <si>
    <t>Forsikring</t>
  </si>
  <si>
    <t>Vedlikehold</t>
  </si>
  <si>
    <t>Renhold fellesarealer</t>
  </si>
  <si>
    <t>Kabel TV/Internett (bet. selv)</t>
  </si>
  <si>
    <t>Forretningsførerhonorar</t>
  </si>
  <si>
    <t>Revisjon</t>
  </si>
  <si>
    <t>Brøyting ink. Bortkjøring</t>
  </si>
  <si>
    <t>Plenklipp/grøntareal/annet ute</t>
  </si>
  <si>
    <t>Heis (drift, service, vedlikehold)</t>
  </si>
  <si>
    <t>Felles strøm</t>
  </si>
  <si>
    <t>Diverse</t>
  </si>
  <si>
    <t>Garasjeplass</t>
  </si>
  <si>
    <t>m2</t>
  </si>
  <si>
    <t>TOTALT</t>
  </si>
  <si>
    <t>Andeler:</t>
  </si>
  <si>
    <t>Pr. m2/mnd.:</t>
  </si>
  <si>
    <t>Felles</t>
  </si>
  <si>
    <t>pr. år</t>
  </si>
  <si>
    <t>(kontroll)</t>
  </si>
  <si>
    <t>Total m2</t>
  </si>
  <si>
    <t>Eierbrøk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</si>
</sst>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4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horizontal="center"/>
    </xf>
    <xf numFmtId="3" fontId="37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36" fillId="0" borderId="0" xfId="0" applyNumberFormat="1" applyFont="1" applyAlignment="1">
      <alignment horizontal="center"/>
    </xf>
    <xf numFmtId="3" fontId="34" fillId="0" borderId="0" xfId="0" applyNumberFormat="1" applyFont="1" applyAlignment="1">
      <alignment/>
    </xf>
    <xf numFmtId="3" fontId="34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10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29.8515625" style="0" customWidth="1"/>
    <col min="2" max="2" width="10.8515625" style="6" customWidth="1"/>
    <col min="3" max="3" width="11.00390625" style="6" customWidth="1"/>
    <col min="4" max="4" width="9.140625" style="9" customWidth="1"/>
    <col min="5" max="5" width="9.140625" style="6" customWidth="1"/>
    <col min="6" max="6" width="12.421875" style="0" customWidth="1"/>
    <col min="7" max="7" width="7.57421875" style="0" customWidth="1"/>
    <col min="8" max="8" width="7.00390625" style="0" customWidth="1"/>
    <col min="10" max="10" width="10.28125" style="0" customWidth="1"/>
    <col min="11" max="11" width="11.00390625" style="0" customWidth="1"/>
  </cols>
  <sheetData>
    <row r="1" spans="1:7" ht="15">
      <c r="A1" t="s">
        <v>0</v>
      </c>
      <c r="F1" t="s">
        <v>28</v>
      </c>
      <c r="G1">
        <v>15</v>
      </c>
    </row>
    <row r="2" spans="1:7" ht="15">
      <c r="A2" t="s">
        <v>2</v>
      </c>
      <c r="F2" t="s">
        <v>29</v>
      </c>
      <c r="G2" s="13">
        <f>E22/I22/12</f>
        <v>18.133644016837042</v>
      </c>
    </row>
    <row r="3" spans="1:7" ht="15">
      <c r="A3" t="s">
        <v>1</v>
      </c>
      <c r="F3" t="s">
        <v>33</v>
      </c>
      <c r="G3">
        <f>I22</f>
        <v>1663</v>
      </c>
    </row>
    <row r="4" ht="15">
      <c r="E4" s="7" t="s">
        <v>8</v>
      </c>
    </row>
    <row r="5" spans="1:11" s="1" customFormat="1" ht="15.75">
      <c r="A5" s="1" t="s">
        <v>3</v>
      </c>
      <c r="B5" s="8" t="s">
        <v>4</v>
      </c>
      <c r="C5" s="8" t="s">
        <v>4</v>
      </c>
      <c r="D5" s="10"/>
      <c r="E5" s="8" t="s">
        <v>9</v>
      </c>
      <c r="F5" s="2" t="s">
        <v>34</v>
      </c>
      <c r="G5" s="2" t="s">
        <v>11</v>
      </c>
      <c r="H5" s="2" t="s">
        <v>12</v>
      </c>
      <c r="I5" s="2" t="s">
        <v>13</v>
      </c>
      <c r="J5" s="2" t="s">
        <v>30</v>
      </c>
      <c r="K5" s="2" t="s">
        <v>30</v>
      </c>
    </row>
    <row r="6" spans="2:11" ht="15">
      <c r="B6" s="9" t="s">
        <v>5</v>
      </c>
      <c r="C6" s="9" t="s">
        <v>6</v>
      </c>
      <c r="D6" s="9" t="s">
        <v>7</v>
      </c>
      <c r="E6" s="7" t="s">
        <v>10</v>
      </c>
      <c r="J6" s="3" t="s">
        <v>6</v>
      </c>
      <c r="K6" s="5" t="s">
        <v>31</v>
      </c>
    </row>
    <row r="7" spans="6:11" ht="15">
      <c r="F7" s="15">
        <f>I7/total_m2</f>
        <v>0.06313890559230306</v>
      </c>
      <c r="G7">
        <v>1</v>
      </c>
      <c r="H7">
        <v>1</v>
      </c>
      <c r="I7">
        <v>105</v>
      </c>
      <c r="J7" s="6">
        <f aca="true" t="shared" si="0" ref="J7:J21">I7*pr_mnd</f>
        <v>1904.0326217678894</v>
      </c>
      <c r="K7" s="6">
        <f aca="true" t="shared" si="1" ref="K7:K21">J7*12</f>
        <v>22848.391461214673</v>
      </c>
    </row>
    <row r="8" spans="1:11" ht="15">
      <c r="A8" t="s">
        <v>14</v>
      </c>
      <c r="B8" s="6">
        <f aca="true" t="shared" si="2" ref="B8:B19">E8/ant_andeler</f>
        <v>2700</v>
      </c>
      <c r="C8" s="6">
        <f aca="true" t="shared" si="3" ref="C8:C19">B8/12</f>
        <v>225</v>
      </c>
      <c r="D8" s="9" t="s">
        <v>26</v>
      </c>
      <c r="E8" s="6">
        <v>40500</v>
      </c>
      <c r="F8" s="15">
        <f>I8/total_m2</f>
        <v>0.060733613950691524</v>
      </c>
      <c r="G8">
        <v>1</v>
      </c>
      <c r="H8">
        <v>2</v>
      </c>
      <c r="I8">
        <v>101</v>
      </c>
      <c r="J8" s="6">
        <f t="shared" si="0"/>
        <v>1831.4980457005413</v>
      </c>
      <c r="K8" s="6">
        <f t="shared" si="1"/>
        <v>21977.976548406496</v>
      </c>
    </row>
    <row r="9" spans="1:11" ht="15">
      <c r="A9" t="s">
        <v>15</v>
      </c>
      <c r="B9" s="6">
        <f t="shared" si="2"/>
        <v>1000</v>
      </c>
      <c r="C9" s="6">
        <f t="shared" si="3"/>
        <v>83.33333333333333</v>
      </c>
      <c r="D9" s="9" t="s">
        <v>26</v>
      </c>
      <c r="E9" s="6">
        <v>15000</v>
      </c>
      <c r="F9" s="15">
        <f>I9/total_m2</f>
        <v>0.060733613950691524</v>
      </c>
      <c r="G9">
        <v>1</v>
      </c>
      <c r="H9">
        <v>3</v>
      </c>
      <c r="I9">
        <v>101</v>
      </c>
      <c r="J9" s="6">
        <f t="shared" si="0"/>
        <v>1831.4980457005413</v>
      </c>
      <c r="K9" s="6">
        <f t="shared" si="1"/>
        <v>21977.976548406496</v>
      </c>
    </row>
    <row r="10" spans="1:11" ht="15">
      <c r="A10" t="s">
        <v>16</v>
      </c>
      <c r="B10" s="6">
        <f t="shared" si="2"/>
        <v>5000</v>
      </c>
      <c r="C10" s="6">
        <f t="shared" si="3"/>
        <v>416.6666666666667</v>
      </c>
      <c r="D10" s="9" t="s">
        <v>26</v>
      </c>
      <c r="E10" s="6">
        <v>75000</v>
      </c>
      <c r="F10" s="15">
        <f>I10/total_m2</f>
        <v>0.054119061936259774</v>
      </c>
      <c r="G10">
        <v>1</v>
      </c>
      <c r="H10">
        <v>4</v>
      </c>
      <c r="I10">
        <v>90</v>
      </c>
      <c r="J10" s="6">
        <f t="shared" si="0"/>
        <v>1632.0279615153338</v>
      </c>
      <c r="K10" s="6">
        <f t="shared" si="1"/>
        <v>19584.335538184005</v>
      </c>
    </row>
    <row r="11" spans="1:11" ht="15">
      <c r="A11" t="s">
        <v>17</v>
      </c>
      <c r="B11" s="6">
        <f t="shared" si="2"/>
        <v>0</v>
      </c>
      <c r="C11" s="6">
        <f t="shared" si="3"/>
        <v>0</v>
      </c>
      <c r="D11" s="9" t="s">
        <v>26</v>
      </c>
      <c r="E11" s="6">
        <v>0</v>
      </c>
      <c r="F11" s="15">
        <f>I11/total_m2</f>
        <v>0.10342754058929646</v>
      </c>
      <c r="G11">
        <v>2</v>
      </c>
      <c r="H11">
        <v>5</v>
      </c>
      <c r="I11">
        <v>172</v>
      </c>
      <c r="J11" s="6">
        <f t="shared" si="0"/>
        <v>3118.9867708959714</v>
      </c>
      <c r="K11" s="6">
        <f t="shared" si="1"/>
        <v>37427.841250751655</v>
      </c>
    </row>
    <row r="12" spans="1:11" ht="15">
      <c r="A12" t="s">
        <v>18</v>
      </c>
      <c r="B12" s="6">
        <f t="shared" si="2"/>
        <v>1625</v>
      </c>
      <c r="C12" s="6">
        <f t="shared" si="3"/>
        <v>135.41666666666666</v>
      </c>
      <c r="D12" s="9" t="s">
        <v>26</v>
      </c>
      <c r="E12" s="6">
        <v>24375</v>
      </c>
      <c r="F12" s="15">
        <f>I12/total_m2</f>
        <v>0.07456404088995791</v>
      </c>
      <c r="G12">
        <v>2</v>
      </c>
      <c r="H12">
        <v>6</v>
      </c>
      <c r="I12">
        <v>124</v>
      </c>
      <c r="J12" s="6">
        <f t="shared" si="0"/>
        <v>2248.5718580877933</v>
      </c>
      <c r="K12" s="6">
        <f t="shared" si="1"/>
        <v>26982.86229705352</v>
      </c>
    </row>
    <row r="13" spans="1:11" ht="15">
      <c r="A13" t="s">
        <v>19</v>
      </c>
      <c r="B13" s="6">
        <f t="shared" si="2"/>
        <v>0</v>
      </c>
      <c r="C13" s="6">
        <f t="shared" si="3"/>
        <v>0</v>
      </c>
      <c r="D13" s="9" t="s">
        <v>26</v>
      </c>
      <c r="E13" s="6">
        <v>0</v>
      </c>
      <c r="F13" s="15">
        <f>I13/total_m2</f>
        <v>0.07456404088995791</v>
      </c>
      <c r="G13">
        <v>2</v>
      </c>
      <c r="H13">
        <v>7</v>
      </c>
      <c r="I13">
        <v>124</v>
      </c>
      <c r="J13" s="6">
        <f t="shared" si="0"/>
        <v>2248.5718580877933</v>
      </c>
      <c r="K13" s="6">
        <f t="shared" si="1"/>
        <v>26982.86229705352</v>
      </c>
    </row>
    <row r="14" spans="1:11" ht="15">
      <c r="A14" t="s">
        <v>20</v>
      </c>
      <c r="B14" s="6">
        <f t="shared" si="2"/>
        <v>2000</v>
      </c>
      <c r="C14" s="6">
        <f t="shared" si="3"/>
        <v>166.66666666666666</v>
      </c>
      <c r="D14" s="9" t="s">
        <v>26</v>
      </c>
      <c r="E14" s="6">
        <v>30000</v>
      </c>
      <c r="F14" s="15">
        <f>I14/total_m2</f>
        <v>0.10342754058929646</v>
      </c>
      <c r="G14">
        <v>2</v>
      </c>
      <c r="H14">
        <v>8</v>
      </c>
      <c r="I14">
        <v>172</v>
      </c>
      <c r="J14" s="6">
        <f t="shared" si="0"/>
        <v>3118.9867708959714</v>
      </c>
      <c r="K14" s="6">
        <f t="shared" si="1"/>
        <v>37427.841250751655</v>
      </c>
    </row>
    <row r="15" spans="1:11" ht="15">
      <c r="A15" t="s">
        <v>21</v>
      </c>
      <c r="B15" s="6">
        <f t="shared" si="2"/>
        <v>1500</v>
      </c>
      <c r="C15" s="6">
        <f t="shared" si="3"/>
        <v>125</v>
      </c>
      <c r="D15" s="9" t="s">
        <v>26</v>
      </c>
      <c r="E15" s="6">
        <v>22500</v>
      </c>
      <c r="F15" s="15">
        <f>I15/total_m2</f>
        <v>0.06253758268190018</v>
      </c>
      <c r="G15">
        <v>3</v>
      </c>
      <c r="H15">
        <v>9</v>
      </c>
      <c r="I15">
        <v>104</v>
      </c>
      <c r="J15" s="6">
        <f t="shared" si="0"/>
        <v>1885.8989777510524</v>
      </c>
      <c r="K15" s="6">
        <f t="shared" si="1"/>
        <v>22630.78773301263</v>
      </c>
    </row>
    <row r="16" spans="1:11" ht="15">
      <c r="A16" t="s">
        <v>22</v>
      </c>
      <c r="B16" s="6">
        <f t="shared" si="2"/>
        <v>1200</v>
      </c>
      <c r="C16" s="6">
        <f t="shared" si="3"/>
        <v>100</v>
      </c>
      <c r="D16" s="9" t="s">
        <v>26</v>
      </c>
      <c r="E16" s="6">
        <v>18000</v>
      </c>
      <c r="F16" s="15">
        <f>I16/total_m2</f>
        <v>0.06253758268190018</v>
      </c>
      <c r="G16">
        <v>3</v>
      </c>
      <c r="H16">
        <v>10</v>
      </c>
      <c r="I16">
        <v>104</v>
      </c>
      <c r="J16" s="6">
        <f t="shared" si="0"/>
        <v>1885.8989777510524</v>
      </c>
      <c r="K16" s="6">
        <f t="shared" si="1"/>
        <v>22630.78773301263</v>
      </c>
    </row>
    <row r="17" spans="1:11" ht="15">
      <c r="A17" t="s">
        <v>23</v>
      </c>
      <c r="B17" s="6">
        <f t="shared" si="2"/>
        <v>1700</v>
      </c>
      <c r="C17" s="6">
        <f t="shared" si="3"/>
        <v>141.66666666666666</v>
      </c>
      <c r="D17" s="9" t="s">
        <v>26</v>
      </c>
      <c r="E17" s="6">
        <v>25500</v>
      </c>
      <c r="F17" s="15">
        <f>I17/total_m2</f>
        <v>0.04810583283223091</v>
      </c>
      <c r="G17">
        <v>3</v>
      </c>
      <c r="H17">
        <v>11</v>
      </c>
      <c r="I17">
        <v>80</v>
      </c>
      <c r="J17" s="6">
        <f t="shared" si="0"/>
        <v>1450.6915213469633</v>
      </c>
      <c r="K17" s="6">
        <f t="shared" si="1"/>
        <v>17408.298256163558</v>
      </c>
    </row>
    <row r="18" spans="1:11" ht="15">
      <c r="A18" t="s">
        <v>24</v>
      </c>
      <c r="B18" s="6">
        <f t="shared" si="2"/>
        <v>5000</v>
      </c>
      <c r="C18" s="6">
        <f t="shared" si="3"/>
        <v>416.6666666666667</v>
      </c>
      <c r="D18" s="9" t="s">
        <v>26</v>
      </c>
      <c r="E18" s="6">
        <v>75000</v>
      </c>
      <c r="F18" s="15">
        <f>I18/total_m2</f>
        <v>0.04810583283223091</v>
      </c>
      <c r="G18">
        <v>3</v>
      </c>
      <c r="H18">
        <v>12</v>
      </c>
      <c r="I18">
        <v>80</v>
      </c>
      <c r="J18" s="6">
        <f t="shared" si="0"/>
        <v>1450.6915213469633</v>
      </c>
      <c r="K18" s="6">
        <f t="shared" si="1"/>
        <v>17408.298256163558</v>
      </c>
    </row>
    <row r="19" spans="1:11" ht="15">
      <c r="A19" t="s">
        <v>25</v>
      </c>
      <c r="B19" s="6">
        <f t="shared" si="2"/>
        <v>2400</v>
      </c>
      <c r="C19" s="6">
        <f t="shared" si="3"/>
        <v>200</v>
      </c>
      <c r="D19" s="9" t="s">
        <v>26</v>
      </c>
      <c r="E19" s="6">
        <v>36000</v>
      </c>
      <c r="F19" s="15">
        <f>I19/total_m2</f>
        <v>0.012627781118460614</v>
      </c>
      <c r="G19">
        <v>3</v>
      </c>
      <c r="H19">
        <v>13</v>
      </c>
      <c r="I19">
        <v>21</v>
      </c>
      <c r="J19" s="6">
        <f t="shared" si="0"/>
        <v>380.8065243535779</v>
      </c>
      <c r="K19" s="6">
        <f t="shared" si="1"/>
        <v>4569.678292242935</v>
      </c>
    </row>
    <row r="20" spans="6:11" ht="15">
      <c r="F20" s="15">
        <f>I20/total_m2</f>
        <v>0.07817197835237523</v>
      </c>
      <c r="G20">
        <v>4</v>
      </c>
      <c r="H20">
        <v>14</v>
      </c>
      <c r="I20">
        <v>130</v>
      </c>
      <c r="J20" s="6">
        <f t="shared" si="0"/>
        <v>2357.3737221888155</v>
      </c>
      <c r="K20" s="6">
        <f t="shared" si="1"/>
        <v>28288.484666265787</v>
      </c>
    </row>
    <row r="21" spans="6:11" ht="15">
      <c r="F21" s="15">
        <f>I21/total_m2</f>
        <v>0.09320505111244738</v>
      </c>
      <c r="G21">
        <v>4</v>
      </c>
      <c r="H21">
        <v>15</v>
      </c>
      <c r="I21">
        <v>155</v>
      </c>
      <c r="J21" s="6">
        <f t="shared" si="0"/>
        <v>2810.7148226097415</v>
      </c>
      <c r="K21" s="6">
        <f t="shared" si="1"/>
        <v>33728.5778713169</v>
      </c>
    </row>
    <row r="22" spans="1:11" s="4" customFormat="1" ht="15">
      <c r="A22" s="4" t="s">
        <v>27</v>
      </c>
      <c r="B22" s="11">
        <f>SUM(B8:B19)</f>
        <v>24125</v>
      </c>
      <c r="C22" s="11">
        <f>B22/12</f>
        <v>2010.4166666666667</v>
      </c>
      <c r="D22" s="12"/>
      <c r="E22" s="11">
        <f>SUM(E8:E19)</f>
        <v>361875</v>
      </c>
      <c r="F22" s="16">
        <f>SUM(F7:F21)</f>
        <v>1</v>
      </c>
      <c r="I22" s="4">
        <f>SUM(I7:I21)</f>
        <v>1663</v>
      </c>
      <c r="J22" s="11">
        <f>SUM(J7:J21)</f>
        <v>30156.249999999996</v>
      </c>
      <c r="K22" s="11">
        <f>SUM(K7:K21)</f>
        <v>361875</v>
      </c>
    </row>
    <row r="23" ht="15">
      <c r="K23" s="14" t="s">
        <v>32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Universitetet i Oslo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Gisle Hannemyr</dc:creator>
  <cp:keywords/>
  <dc:description/>
  <cp:lastModifiedBy>Gisle Hannemyr</cp:lastModifiedBy>
  <cp:lastPrinted>2012-11-29T12:02:00Z</cp:lastPrinted>
  <dcterms:created xsi:type="dcterms:W3CDTF">2012-11-29T10:43:31Z</dcterms:created>
  <dcterms:modified xsi:type="dcterms:W3CDTF">2012-11-29T13:13:01Z</dcterms:modified>
  <cp:category/>
  <cp:version/>
  <cp:contentType/>
  <cp:contentStatus/>
</cp:coreProperties>
</file>